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/>
  </bookViews>
  <sheets>
    <sheet name="Лист1" sheetId="1" r:id="rId1"/>
  </sheets>
  <definedNames>
    <definedName name="_xlnm.Print_Titles" localSheetId="0">Лист1!$8:$8</definedName>
    <definedName name="_xlnm.Print_Area" localSheetId="0">Лист1!$A$1:$O$66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G23" i="1"/>
  <c r="G24" i="1"/>
  <c r="G25" i="1"/>
  <c r="G26" i="1"/>
  <c r="G27" i="1"/>
  <c r="G28" i="1"/>
  <c r="G29" i="1"/>
  <c r="G30" i="1"/>
  <c r="G21" i="1"/>
  <c r="M22" i="1"/>
  <c r="M23" i="1"/>
  <c r="M24" i="1"/>
  <c r="M25" i="1"/>
  <c r="M26" i="1"/>
  <c r="M27" i="1"/>
  <c r="M28" i="1"/>
  <c r="M29" i="1"/>
  <c r="M30" i="1"/>
  <c r="M21" i="1"/>
  <c r="M57" i="1" l="1"/>
  <c r="M58" i="1"/>
  <c r="M59" i="1"/>
  <c r="M60" i="1"/>
  <c r="M61" i="1"/>
  <c r="M62" i="1"/>
  <c r="M63" i="1"/>
  <c r="M64" i="1"/>
  <c r="M65" i="1"/>
  <c r="M66" i="1"/>
  <c r="M56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41" i="1"/>
  <c r="M33" i="1"/>
  <c r="M34" i="1"/>
  <c r="M35" i="1"/>
  <c r="M36" i="1"/>
  <c r="M37" i="1"/>
  <c r="M38" i="1"/>
  <c r="M39" i="1"/>
  <c r="M32" i="1"/>
  <c r="M11" i="1"/>
  <c r="M12" i="1"/>
  <c r="M13" i="1"/>
  <c r="M14" i="1"/>
  <c r="M15" i="1"/>
  <c r="M16" i="1"/>
  <c r="M17" i="1"/>
  <c r="M18" i="1"/>
  <c r="M19" i="1"/>
  <c r="M10" i="1"/>
  <c r="J10" i="1"/>
  <c r="J57" i="1"/>
  <c r="J58" i="1"/>
  <c r="J59" i="1"/>
  <c r="J60" i="1"/>
  <c r="J61" i="1"/>
  <c r="J62" i="1"/>
  <c r="J63" i="1"/>
  <c r="J64" i="1"/>
  <c r="J65" i="1"/>
  <c r="J66" i="1"/>
  <c r="J56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41" i="1"/>
  <c r="J33" i="1"/>
  <c r="J34" i="1"/>
  <c r="J35" i="1"/>
  <c r="J36" i="1"/>
  <c r="J37" i="1"/>
  <c r="J38" i="1"/>
  <c r="J39" i="1"/>
  <c r="J32" i="1"/>
  <c r="J22" i="1"/>
  <c r="J23" i="1"/>
  <c r="J24" i="1"/>
  <c r="J25" i="1"/>
  <c r="J26" i="1"/>
  <c r="J27" i="1"/>
  <c r="J28" i="1"/>
  <c r="J29" i="1"/>
  <c r="J30" i="1"/>
  <c r="J21" i="1"/>
  <c r="J12" i="1"/>
  <c r="J13" i="1"/>
  <c r="J14" i="1"/>
  <c r="J15" i="1"/>
  <c r="J16" i="1"/>
  <c r="J17" i="1"/>
  <c r="J18" i="1"/>
  <c r="J19" i="1"/>
  <c r="J11" i="1"/>
  <c r="G57" i="1"/>
  <c r="G58" i="1"/>
  <c r="G59" i="1"/>
  <c r="G60" i="1"/>
  <c r="G61" i="1"/>
  <c r="G62" i="1"/>
  <c r="G63" i="1"/>
  <c r="G64" i="1"/>
  <c r="G65" i="1"/>
  <c r="G66" i="1"/>
  <c r="G56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41" i="1"/>
  <c r="G33" i="1"/>
  <c r="G34" i="1"/>
  <c r="G35" i="1"/>
  <c r="G36" i="1"/>
  <c r="G37" i="1"/>
  <c r="G38" i="1"/>
  <c r="G39" i="1"/>
  <c r="G32" i="1"/>
  <c r="G11" i="1"/>
  <c r="G12" i="1"/>
  <c r="G13" i="1"/>
  <c r="G14" i="1"/>
  <c r="G15" i="1"/>
  <c r="G16" i="1"/>
  <c r="G17" i="1"/>
  <c r="G18" i="1"/>
  <c r="G19" i="1"/>
  <c r="G10" i="1"/>
</calcChain>
</file>

<file path=xl/sharedStrings.xml><?xml version="1.0" encoding="utf-8"?>
<sst xmlns="http://schemas.openxmlformats.org/spreadsheetml/2006/main" count="254" uniqueCount="172">
  <si>
    <t>Протокол участия учащихся в олимпиаде по искусству (МХК)</t>
  </si>
  <si>
    <t xml:space="preserve">максимальное количество баллов 9 кл - </t>
  </si>
  <si>
    <t>максимальное количество баллов 10 кл-</t>
  </si>
  <si>
    <t xml:space="preserve">максимальное количество баллов 11 кл - </t>
  </si>
  <si>
    <t>№ п/п</t>
  </si>
  <si>
    <t>Код</t>
  </si>
  <si>
    <t>Ф.И.О.</t>
  </si>
  <si>
    <t>Наименование учреждения</t>
  </si>
  <si>
    <t>Класс</t>
  </si>
  <si>
    <t>% от максимального количества</t>
  </si>
  <si>
    <t>Ф.И.О.  учителя</t>
  </si>
  <si>
    <t>ранг</t>
  </si>
  <si>
    <t>8 кл.</t>
  </si>
  <si>
    <t>Н-МХК-08-01</t>
  </si>
  <si>
    <t>9 кл.</t>
  </si>
  <si>
    <t>Н-МХК-09-01</t>
  </si>
  <si>
    <t>Н-МХК-09-02</t>
  </si>
  <si>
    <t>Н-МХК-09-03</t>
  </si>
  <si>
    <t>Н-МХК-09-04</t>
  </si>
  <si>
    <t>Ц-МХК-09-01</t>
  </si>
  <si>
    <t>Н</t>
  </si>
  <si>
    <t>10 кл.</t>
  </si>
  <si>
    <t>Н-МХК-10-01</t>
  </si>
  <si>
    <t>Н-МХК-10-02</t>
  </si>
  <si>
    <t>Н-МХК-10-03</t>
  </si>
  <si>
    <t>11 кл.</t>
  </si>
  <si>
    <t>Н-МХК-11-01</t>
  </si>
  <si>
    <t>Ц-МХК-11-01</t>
  </si>
  <si>
    <t xml:space="preserve">максимальное количество баллов 7 кл - </t>
  </si>
  <si>
    <t xml:space="preserve">максимальное количество баллов 8 кл - </t>
  </si>
  <si>
    <t>Ц-МХК-11-07</t>
  </si>
  <si>
    <t>Ц-МХК-11-08</t>
  </si>
  <si>
    <t>Ц-МХК-11-09</t>
  </si>
  <si>
    <t>Н-МХК-11-02</t>
  </si>
  <si>
    <t>О-МХК-11-01</t>
  </si>
  <si>
    <t>Н-МХК-11-03</t>
  </si>
  <si>
    <t>Н-МХК-11-04</t>
  </si>
  <si>
    <t>Ц-МХК-10-02</t>
  </si>
  <si>
    <t>Ц-МХК-10-03</t>
  </si>
  <si>
    <t>Ц-МХК-10-01</t>
  </si>
  <si>
    <t>Ц-МХК-08-01</t>
  </si>
  <si>
    <t>Ц-МХК-08-02</t>
  </si>
  <si>
    <t>Н-МХК-08-05</t>
  </si>
  <si>
    <t>Н-МХК-08-06</t>
  </si>
  <si>
    <t>З-МХК-08-02</t>
  </si>
  <si>
    <t>О-МХК-08-02</t>
  </si>
  <si>
    <t>О-МХК-08-01</t>
  </si>
  <si>
    <t>З-Мх-08-01</t>
  </si>
  <si>
    <t>Ц-МХК-08-03</t>
  </si>
  <si>
    <t>З-МХ-10-01</t>
  </si>
  <si>
    <t>Ц-МХК-11-06</t>
  </si>
  <si>
    <t>Ц-МХК-11-04</t>
  </si>
  <si>
    <t>Ц-МХК-11-05</t>
  </si>
  <si>
    <t>Н-МХК-10-04</t>
  </si>
  <si>
    <t>Ц-МХК-11-03</t>
  </si>
  <si>
    <t>Н-МХК-07-02</t>
  </si>
  <si>
    <t>Н-МХК-07-08</t>
  </si>
  <si>
    <t>Ц-МХК-09-02</t>
  </si>
  <si>
    <t>Ц-МХК-11-02</t>
  </si>
  <si>
    <t>Н-МХК-09-05</t>
  </si>
  <si>
    <t>Кз-МХК-09-01</t>
  </si>
  <si>
    <t>Кз-МХК-09-03</t>
  </si>
  <si>
    <t>Кз-МХК-09-02</t>
  </si>
  <si>
    <t>Н-МХК-07-01</t>
  </si>
  <si>
    <t>Ц-МХК-07-03</t>
  </si>
  <si>
    <t>Н-МХК-07-03</t>
  </si>
  <si>
    <t>Н-МХК-07-05</t>
  </si>
  <si>
    <t>Н-МХК-07-06</t>
  </si>
  <si>
    <t>Ц-МХК-07-04</t>
  </si>
  <si>
    <t>Ц-МХК-07-02</t>
  </si>
  <si>
    <t>Ц-МХК-07-01</t>
  </si>
  <si>
    <t>Н-МХК-07-07</t>
  </si>
  <si>
    <t>количество баллов за теорию</t>
  </si>
  <si>
    <t xml:space="preserve">количество баллов за творческую </t>
  </si>
  <si>
    <t xml:space="preserve">% от максимального количества </t>
  </si>
  <si>
    <t>лучший теоретик</t>
  </si>
  <si>
    <t>лучшая творческая работа</t>
  </si>
  <si>
    <t>общее количество баллов</t>
  </si>
  <si>
    <t>% выполнения (теория+творческая)</t>
  </si>
  <si>
    <t>Всероссийской олимпиады школьников 2023 год</t>
  </si>
  <si>
    <t xml:space="preserve">  7 кл.</t>
  </si>
  <si>
    <t>Павлова Алина Антоновна</t>
  </si>
  <si>
    <t>Муниципальное бюджетное нетиповое общеобразовательное учреждение "Лицей № 111"</t>
  </si>
  <si>
    <t>Корбозерова Виктория Сергеевна</t>
  </si>
  <si>
    <t>муниципальное бюджетное общеобразовательное учреждение "Средняя общеобразовательная школа №91"</t>
  </si>
  <si>
    <t>Берендеева Кристина Андреевна</t>
  </si>
  <si>
    <t>Устюгова Кристина Александровна</t>
  </si>
  <si>
    <t>МБОУ "СОШ №65"</t>
  </si>
  <si>
    <t>Екунчихина Камилла Дмитриевна</t>
  </si>
  <si>
    <t>МБНОУ "Гимназия №59"</t>
  </si>
  <si>
    <t xml:space="preserve">Чернов Никита Викторович </t>
  </si>
  <si>
    <t>Яковлева Мария Яколвевна</t>
  </si>
  <si>
    <t>МНБОУ "Лицей № 76"</t>
  </si>
  <si>
    <t>Ребеза Иван Тарасович</t>
  </si>
  <si>
    <t>Никенкина Анна Николаевна</t>
  </si>
  <si>
    <t>МАОУ "МБОУ "СОШ №81"</t>
  </si>
  <si>
    <t>Лытышев Денис Алексеевич</t>
  </si>
  <si>
    <t>МБОУ "СОШ "5"</t>
  </si>
  <si>
    <t>Грауле Екатерина Дмитриевна</t>
  </si>
  <si>
    <t>государственное бюджетное нетиповое общеобразовательное учреждение "Лицей №84 имени В. А. Власова"</t>
  </si>
  <si>
    <t>Маркелова Анна Александровна</t>
  </si>
  <si>
    <t xml:space="preserve">Шихель Илья Олегович </t>
  </si>
  <si>
    <t>Хохлова Анастасия Александровна</t>
  </si>
  <si>
    <t>Сыстерова Полина Евгеньевна</t>
  </si>
  <si>
    <t>Евсюкова Ангелина Николаевна</t>
  </si>
  <si>
    <t xml:space="preserve">Филиппова Кристина Максимовна </t>
  </si>
  <si>
    <t>Зварыч Диана Евгеньевна</t>
  </si>
  <si>
    <t>МБОУ "Гимназия № 10"</t>
  </si>
  <si>
    <t>Романовская Яна Дмитриевна</t>
  </si>
  <si>
    <t xml:space="preserve">МБОУ "Гимназия № 10" </t>
  </si>
  <si>
    <t>Волкова Александра Дмитриевна</t>
  </si>
  <si>
    <t>Чанова Елизавета Михайловна</t>
  </si>
  <si>
    <t>Комарова Ольга Сергеевна</t>
  </si>
  <si>
    <t>Муниципальное бюджетное общеобразовательное учреждение "Средняя общеобразовательная школа №72 с углубленным изучением английского языка"</t>
  </si>
  <si>
    <t>Васильев Артем Сергеевич</t>
  </si>
  <si>
    <t>Кудрин Михаил Владимирович</t>
  </si>
  <si>
    <t xml:space="preserve">Осипов Леонид Юрьевич </t>
  </si>
  <si>
    <t>МБОУ "СОШ №107"</t>
  </si>
  <si>
    <t xml:space="preserve">Костерина Ульяна Аркадьевна </t>
  </si>
  <si>
    <t>Головина Дарья Сергеевна</t>
  </si>
  <si>
    <t xml:space="preserve">Румянцева Мария Андреевна </t>
  </si>
  <si>
    <t>Карев Артем Сергеевич</t>
  </si>
  <si>
    <t>Орсина Антонина Евгеньевна</t>
  </si>
  <si>
    <t>Муниципальное бюджетное общеобразовательное учреждение "Средняя общеобразовательная школа №97"</t>
  </si>
  <si>
    <t>Тачкова Алена Константиновна</t>
  </si>
  <si>
    <t>Муниципальное бюджетное нетиповое общеобразовательное учреждение "Лицей №11"</t>
  </si>
  <si>
    <t>Симонова Дарья Даниловна</t>
  </si>
  <si>
    <t>Сметанникова Софья Александровна</t>
  </si>
  <si>
    <t>Суркина Софья Алексеевна</t>
  </si>
  <si>
    <t xml:space="preserve">Глуховченко Софья Станиславовна </t>
  </si>
  <si>
    <t>Каменский Константин Максимович</t>
  </si>
  <si>
    <t>МАОУ "СОШ № 99"</t>
  </si>
  <si>
    <t xml:space="preserve">Куриленко Виктор Андреевич </t>
  </si>
  <si>
    <t xml:space="preserve">Беляева Алина Александровна </t>
  </si>
  <si>
    <t xml:space="preserve">Хохлова Алена Александровна </t>
  </si>
  <si>
    <t>Воробей Софья Владимировна</t>
  </si>
  <si>
    <t>Пятакова Ольга Юрьевна</t>
  </si>
  <si>
    <t>Зверева Владислава Игоревна</t>
  </si>
  <si>
    <t>Дымова Карина Васильевна</t>
  </si>
  <si>
    <t xml:space="preserve">Кадочникова Анна Андреевна </t>
  </si>
  <si>
    <t>Гербер Ольна Павловна</t>
  </si>
  <si>
    <t>Бахаева Дарья Алексеевна</t>
  </si>
  <si>
    <t>Муниципальное бюджетное общеобразовательное учреждение "Средняя общеобразовательная школа № 26"</t>
  </si>
  <si>
    <t xml:space="preserve">Дорофеева Екатерина Витальевна </t>
  </si>
  <si>
    <t xml:space="preserve">Готлиб Дмитрий Павлович </t>
  </si>
  <si>
    <t xml:space="preserve">Гречин Максим Викторович </t>
  </si>
  <si>
    <t xml:space="preserve">Головина Екатерина Владировна </t>
  </si>
  <si>
    <t>Чепкасова Екатерина Сергеевна</t>
  </si>
  <si>
    <t>Кочетков Потап Антонович</t>
  </si>
  <si>
    <t>Жумабаева Амина Данияровна</t>
  </si>
  <si>
    <t>Голубович Надежда Александровна</t>
  </si>
  <si>
    <t>Шляхина Елена Вениаминовна</t>
  </si>
  <si>
    <t>Кондакова Татьяна Алексанровна</t>
  </si>
  <si>
    <t>Мазурина Светлана Юрьевна</t>
  </si>
  <si>
    <t>Кухаренко Наталья Геннадьевна</t>
  </si>
  <si>
    <t>Мордвина Наталья Петровна</t>
  </si>
  <si>
    <t>Ермолаев Дмитрий Альбертович</t>
  </si>
  <si>
    <t>Евдокимова Ольга Нигматовна</t>
  </si>
  <si>
    <t>Сухорослова Евгения Юрьевна</t>
  </si>
  <si>
    <t>Курнина Мария Олеговна</t>
  </si>
  <si>
    <t>Бочкарева Ольга Владимировна</t>
  </si>
  <si>
    <t>Чудинова Зарина Наимовна</t>
  </si>
  <si>
    <t>Бережная Светлана Александровна</t>
  </si>
  <si>
    <t>Богданова Елена Владимировна</t>
  </si>
  <si>
    <t>Нечаев Сергей Сергеевич</t>
  </si>
  <si>
    <t>Непокрытова Лариса Викторовна</t>
  </si>
  <si>
    <t>Барсук Любовь Леонидовна</t>
  </si>
  <si>
    <t>Чубыкина Наталья Владимировна</t>
  </si>
  <si>
    <t>победитель</t>
  </si>
  <si>
    <t>призер</t>
  </si>
  <si>
    <t>171+100=271</t>
  </si>
  <si>
    <t>133+100=233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</si>
</sst>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8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65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 wrapText="1"/>
    </xf>
    <xf numFmtId="9" fontId="2" fillId="0" borderId="3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9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top" wrapText="1"/>
    </xf>
    <xf numFmtId="1" fontId="2" fillId="0" borderId="2" xfId="0" applyNumberFormat="1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vertical="top" wrapText="1"/>
    </xf>
    <xf numFmtId="1" fontId="4" fillId="0" borderId="2" xfId="0" applyNumberFormat="1" applyFont="1" applyBorder="1" applyAlignment="1">
      <alignment vertical="top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9" fontId="2" fillId="0" borderId="2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9" fontId="2" fillId="0" borderId="2" xfId="1" applyFont="1" applyBorder="1" applyAlignment="1">
      <alignment horizontal="center" vertical="center" wrapText="1"/>
    </xf>
    <xf numFmtId="9" fontId="2" fillId="0" borderId="2" xfId="1" applyFont="1" applyBorder="1" applyAlignment="1">
      <alignment horizontal="center" vertical="center"/>
    </xf>
    <xf numFmtId="10" fontId="2" fillId="0" borderId="2" xfId="0" applyNumberFormat="1" applyFont="1" applyBorder="1" applyAlignment="1">
      <alignment horizontal="center" vertical="center" wrapText="1"/>
    </xf>
    <xf numFmtId="10" fontId="2" fillId="0" borderId="2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1" applyNumberFormat="1" applyFont="1" applyBorder="1" applyAlignment="1">
      <alignment horizontal="center" vertical="center"/>
    </xf>
    <xf numFmtId="9" fontId="1" fillId="0" borderId="2" xfId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3" borderId="2" xfId="0" applyFont="1" applyFill="1" applyBorder="1" applyAlignment="1">
      <alignment horizontal="center" vertical="center" wrapText="1"/>
    </xf>
    <xf numFmtId="1" fontId="7" fillId="0" borderId="2" xfId="0" applyNumberFormat="1" applyFont="1" applyFill="1" applyBorder="1" applyAlignment="1" applyProtection="1">
      <alignment horizontal="center" vertical="top" wrapText="1"/>
    </xf>
    <xf numFmtId="0" fontId="2" fillId="3" borderId="2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9" fontId="1" fillId="0" borderId="2" xfId="0" applyNumberFormat="1" applyFont="1" applyBorder="1" applyAlignment="1">
      <alignment horizontal="center" vertical="center"/>
    </xf>
    <xf numFmtId="9" fontId="1" fillId="0" borderId="2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6"/>
  <sheetViews>
    <sheetView tabSelected="1" zoomScale="77" zoomScaleNormal="77" workbookViewId="0">
      <selection activeCell="O7" sqref="O7"/>
    </sheetView>
  </sheetViews>
  <sheetFormatPr defaultColWidth="9.140625" defaultRowHeight="12.75" x14ac:dyDescent="0.2"/>
  <cols>
    <col min="1" max="1" width="6.7109375" style="9" customWidth="1"/>
    <col min="2" max="2" width="17.42578125" style="5" customWidth="1"/>
    <col min="3" max="3" width="25" style="6" customWidth="1"/>
    <col min="4" max="4" width="25.7109375" style="2" customWidth="1"/>
    <col min="5" max="5" width="9" style="2" customWidth="1"/>
    <col min="6" max="9" width="13.28515625" style="2" customWidth="1"/>
    <col min="10" max="13" width="16.7109375" style="2" customWidth="1"/>
    <col min="14" max="14" width="30.5703125" style="20" customWidth="1"/>
    <col min="15" max="15" width="10.85546875" style="4" customWidth="1"/>
    <col min="16" max="16384" width="9.140625" style="2"/>
  </cols>
  <sheetData>
    <row r="1" spans="1:16" x14ac:dyDescent="0.2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1"/>
    </row>
    <row r="2" spans="1:16" x14ac:dyDescent="0.2">
      <c r="A2" s="57" t="s">
        <v>79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3"/>
    </row>
    <row r="3" spans="1:16" x14ac:dyDescent="0.2">
      <c r="A3" s="38"/>
      <c r="B3" s="38"/>
      <c r="C3" s="46"/>
      <c r="D3" s="46"/>
      <c r="E3" s="38"/>
      <c r="F3" s="38"/>
      <c r="G3" s="38"/>
      <c r="H3" s="38"/>
      <c r="I3" s="38"/>
      <c r="J3" s="38"/>
      <c r="K3" s="38"/>
      <c r="L3" s="38"/>
      <c r="M3" s="38"/>
      <c r="N3" s="9" t="s">
        <v>28</v>
      </c>
      <c r="O3" s="38">
        <v>102</v>
      </c>
      <c r="P3" s="3"/>
    </row>
    <row r="4" spans="1:16" x14ac:dyDescent="0.2">
      <c r="A4" s="4"/>
      <c r="N4" s="7" t="s">
        <v>29</v>
      </c>
      <c r="O4" s="8">
        <v>106</v>
      </c>
      <c r="P4" s="3"/>
    </row>
    <row r="5" spans="1:16" x14ac:dyDescent="0.2">
      <c r="A5" s="4"/>
      <c r="N5" s="7" t="s">
        <v>1</v>
      </c>
      <c r="O5" s="8" t="s">
        <v>170</v>
      </c>
      <c r="P5" s="3"/>
    </row>
    <row r="6" spans="1:16" x14ac:dyDescent="0.2">
      <c r="A6" s="4"/>
      <c r="N6" s="7" t="s">
        <v>2</v>
      </c>
      <c r="O6" s="8" t="s">
        <v>171</v>
      </c>
      <c r="P6" s="3"/>
    </row>
    <row r="7" spans="1:16" x14ac:dyDescent="0.2">
      <c r="N7" s="7" t="s">
        <v>3</v>
      </c>
      <c r="O7" s="10" t="s">
        <v>170</v>
      </c>
    </row>
    <row r="8" spans="1:16" s="4" customFormat="1" ht="38.25" x14ac:dyDescent="0.25">
      <c r="A8" s="11" t="s">
        <v>4</v>
      </c>
      <c r="B8" s="37" t="s">
        <v>5</v>
      </c>
      <c r="C8" s="47" t="s">
        <v>6</v>
      </c>
      <c r="D8" s="47" t="s">
        <v>7</v>
      </c>
      <c r="E8" s="37" t="s">
        <v>8</v>
      </c>
      <c r="F8" s="37" t="s">
        <v>72</v>
      </c>
      <c r="G8" s="37" t="s">
        <v>74</v>
      </c>
      <c r="H8" s="37" t="s">
        <v>75</v>
      </c>
      <c r="I8" s="37" t="s">
        <v>73</v>
      </c>
      <c r="J8" s="37" t="s">
        <v>9</v>
      </c>
      <c r="K8" s="37" t="s">
        <v>76</v>
      </c>
      <c r="L8" s="37" t="s">
        <v>77</v>
      </c>
      <c r="M8" s="37" t="s">
        <v>78</v>
      </c>
      <c r="N8" s="49" t="s">
        <v>10</v>
      </c>
      <c r="O8" s="13" t="s">
        <v>11</v>
      </c>
    </row>
    <row r="9" spans="1:16" x14ac:dyDescent="0.2">
      <c r="A9" s="58" t="s">
        <v>12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9"/>
    </row>
    <row r="10" spans="1:16" s="20" customFormat="1" ht="45" x14ac:dyDescent="0.25">
      <c r="A10" s="13">
        <v>1</v>
      </c>
      <c r="B10" s="14" t="s">
        <v>40</v>
      </c>
      <c r="C10" s="15" t="s">
        <v>81</v>
      </c>
      <c r="D10" s="48" t="s">
        <v>82</v>
      </c>
      <c r="E10" s="13">
        <v>8</v>
      </c>
      <c r="F10" s="13">
        <v>32</v>
      </c>
      <c r="G10" s="39">
        <f>F10/106</f>
        <v>0.30188679245283018</v>
      </c>
      <c r="H10" s="39"/>
      <c r="I10" s="13">
        <v>0</v>
      </c>
      <c r="J10" s="17">
        <f>I10/100</f>
        <v>0</v>
      </c>
      <c r="K10" s="11"/>
      <c r="L10" s="13">
        <v>32</v>
      </c>
      <c r="M10" s="17">
        <f>L10/206</f>
        <v>0.1553398058252427</v>
      </c>
      <c r="N10" s="18" t="s">
        <v>150</v>
      </c>
      <c r="O10" s="11"/>
    </row>
    <row r="11" spans="1:16" s="20" customFormat="1" ht="56.25" x14ac:dyDescent="0.25">
      <c r="A11" s="13">
        <v>2</v>
      </c>
      <c r="B11" s="14" t="s">
        <v>48</v>
      </c>
      <c r="C11" s="15" t="s">
        <v>83</v>
      </c>
      <c r="D11" s="48" t="s">
        <v>84</v>
      </c>
      <c r="E11" s="23">
        <v>8</v>
      </c>
      <c r="F11" s="13">
        <v>15</v>
      </c>
      <c r="G11" s="39">
        <f t="shared" ref="G11:G19" si="0">F11/106</f>
        <v>0.14150943396226415</v>
      </c>
      <c r="H11" s="39"/>
      <c r="I11" s="13">
        <v>29</v>
      </c>
      <c r="J11" s="17">
        <f>I11/100</f>
        <v>0.28999999999999998</v>
      </c>
      <c r="K11" s="11"/>
      <c r="L11" s="13">
        <v>44</v>
      </c>
      <c r="M11" s="17">
        <f t="shared" ref="M11:M19" si="1">L11/206</f>
        <v>0.21359223300970873</v>
      </c>
      <c r="N11" s="18" t="s">
        <v>151</v>
      </c>
      <c r="O11" s="11"/>
    </row>
    <row r="12" spans="1:16" s="20" customFormat="1" ht="56.25" x14ac:dyDescent="0.25">
      <c r="A12" s="13">
        <v>3</v>
      </c>
      <c r="B12" s="14" t="s">
        <v>41</v>
      </c>
      <c r="C12" s="21" t="s">
        <v>85</v>
      </c>
      <c r="D12" s="48" t="s">
        <v>84</v>
      </c>
      <c r="E12" s="23">
        <v>8</v>
      </c>
      <c r="F12" s="19">
        <v>14</v>
      </c>
      <c r="G12" s="39">
        <f t="shared" si="0"/>
        <v>0.13207547169811321</v>
      </c>
      <c r="H12" s="39"/>
      <c r="I12" s="19">
        <v>30</v>
      </c>
      <c r="J12" s="17">
        <f t="shared" ref="J12:J19" si="2">I12/100</f>
        <v>0.3</v>
      </c>
      <c r="K12" s="11"/>
      <c r="L12" s="19">
        <v>44</v>
      </c>
      <c r="M12" s="17">
        <f t="shared" si="1"/>
        <v>0.21359223300970873</v>
      </c>
      <c r="N12" s="22" t="s">
        <v>151</v>
      </c>
      <c r="O12" s="11"/>
    </row>
    <row r="13" spans="1:16" s="20" customFormat="1" ht="25.5" x14ac:dyDescent="0.25">
      <c r="A13" s="13">
        <v>4</v>
      </c>
      <c r="B13" s="14" t="s">
        <v>42</v>
      </c>
      <c r="C13" s="18" t="s">
        <v>86</v>
      </c>
      <c r="D13" s="25" t="s">
        <v>87</v>
      </c>
      <c r="E13" s="13">
        <v>8</v>
      </c>
      <c r="F13" s="19">
        <v>6</v>
      </c>
      <c r="G13" s="39">
        <f t="shared" si="0"/>
        <v>5.6603773584905662E-2</v>
      </c>
      <c r="H13" s="39"/>
      <c r="I13" s="19"/>
      <c r="J13" s="17">
        <f t="shared" si="2"/>
        <v>0</v>
      </c>
      <c r="K13" s="11"/>
      <c r="L13" s="19">
        <v>6</v>
      </c>
      <c r="M13" s="17">
        <f t="shared" si="1"/>
        <v>2.9126213592233011E-2</v>
      </c>
      <c r="N13" s="16" t="s">
        <v>152</v>
      </c>
      <c r="O13" s="43"/>
    </row>
    <row r="14" spans="1:16" ht="25.5" x14ac:dyDescent="0.2">
      <c r="A14" s="13">
        <v>5</v>
      </c>
      <c r="B14" s="14" t="s">
        <v>13</v>
      </c>
      <c r="C14" s="15" t="s">
        <v>88</v>
      </c>
      <c r="D14" s="25" t="s">
        <v>89</v>
      </c>
      <c r="E14" s="26">
        <v>8</v>
      </c>
      <c r="F14" s="19">
        <v>10</v>
      </c>
      <c r="G14" s="39">
        <f t="shared" si="0"/>
        <v>9.4339622641509441E-2</v>
      </c>
      <c r="H14" s="39"/>
      <c r="I14" s="19"/>
      <c r="J14" s="17">
        <f t="shared" si="2"/>
        <v>0</v>
      </c>
      <c r="K14" s="11"/>
      <c r="L14" s="19">
        <v>10</v>
      </c>
      <c r="M14" s="17">
        <f t="shared" si="1"/>
        <v>4.8543689320388349E-2</v>
      </c>
      <c r="N14" s="16" t="s">
        <v>153</v>
      </c>
      <c r="O14" s="43"/>
    </row>
    <row r="15" spans="1:16" x14ac:dyDescent="0.2">
      <c r="A15" s="13">
        <v>6</v>
      </c>
      <c r="B15" s="14" t="s">
        <v>43</v>
      </c>
      <c r="C15" s="27" t="s">
        <v>90</v>
      </c>
      <c r="D15" s="25" t="s">
        <v>87</v>
      </c>
      <c r="E15" s="28">
        <v>8</v>
      </c>
      <c r="F15" s="19">
        <v>22</v>
      </c>
      <c r="G15" s="39">
        <f t="shared" si="0"/>
        <v>0.20754716981132076</v>
      </c>
      <c r="H15" s="39"/>
      <c r="I15" s="19"/>
      <c r="J15" s="17">
        <f t="shared" si="2"/>
        <v>0</v>
      </c>
      <c r="K15" s="11"/>
      <c r="L15" s="19">
        <v>22</v>
      </c>
      <c r="M15" s="17">
        <f t="shared" si="1"/>
        <v>0.10679611650485436</v>
      </c>
      <c r="N15" s="18" t="s">
        <v>154</v>
      </c>
      <c r="O15" s="11"/>
    </row>
    <row r="16" spans="1:16" x14ac:dyDescent="0.2">
      <c r="A16" s="13">
        <v>7</v>
      </c>
      <c r="B16" s="14" t="s">
        <v>45</v>
      </c>
      <c r="C16" s="15" t="s">
        <v>91</v>
      </c>
      <c r="D16" s="25" t="s">
        <v>92</v>
      </c>
      <c r="E16" s="26">
        <v>8</v>
      </c>
      <c r="F16" s="29">
        <v>45</v>
      </c>
      <c r="G16" s="39">
        <f t="shared" si="0"/>
        <v>0.42452830188679247</v>
      </c>
      <c r="H16" s="39"/>
      <c r="I16" s="29">
        <v>90</v>
      </c>
      <c r="J16" s="17">
        <f t="shared" si="2"/>
        <v>0.9</v>
      </c>
      <c r="K16" s="11">
        <v>1</v>
      </c>
      <c r="L16" s="29">
        <v>135</v>
      </c>
      <c r="M16" s="17">
        <f t="shared" si="1"/>
        <v>0.65533980582524276</v>
      </c>
      <c r="N16" s="22" t="s">
        <v>155</v>
      </c>
      <c r="O16" s="11" t="s">
        <v>168</v>
      </c>
    </row>
    <row r="17" spans="1:20" x14ac:dyDescent="0.2">
      <c r="A17" s="13">
        <v>8</v>
      </c>
      <c r="B17" s="14" t="s">
        <v>46</v>
      </c>
      <c r="C17" s="15" t="s">
        <v>93</v>
      </c>
      <c r="D17" s="25" t="s">
        <v>92</v>
      </c>
      <c r="E17" s="26">
        <v>8</v>
      </c>
      <c r="F17" s="29">
        <v>36</v>
      </c>
      <c r="G17" s="39">
        <f t="shared" si="0"/>
        <v>0.33962264150943394</v>
      </c>
      <c r="H17" s="39"/>
      <c r="I17" s="29">
        <v>80</v>
      </c>
      <c r="J17" s="17">
        <f t="shared" si="2"/>
        <v>0.8</v>
      </c>
      <c r="K17" s="11">
        <v>2</v>
      </c>
      <c r="L17" s="29">
        <v>116</v>
      </c>
      <c r="M17" s="17">
        <f t="shared" si="1"/>
        <v>0.56310679611650483</v>
      </c>
      <c r="N17" s="22" t="s">
        <v>155</v>
      </c>
      <c r="O17" s="11" t="s">
        <v>169</v>
      </c>
    </row>
    <row r="18" spans="1:20" x14ac:dyDescent="0.2">
      <c r="A18" s="13">
        <v>9</v>
      </c>
      <c r="B18" s="14" t="s">
        <v>47</v>
      </c>
      <c r="C18" s="15" t="s">
        <v>94</v>
      </c>
      <c r="D18" s="25" t="s">
        <v>95</v>
      </c>
      <c r="E18" s="26">
        <v>8</v>
      </c>
      <c r="F18" s="29">
        <v>42</v>
      </c>
      <c r="G18" s="39">
        <f t="shared" si="0"/>
        <v>0.39622641509433965</v>
      </c>
      <c r="H18" s="39"/>
      <c r="I18" s="29">
        <v>10</v>
      </c>
      <c r="J18" s="17">
        <f t="shared" si="2"/>
        <v>0.1</v>
      </c>
      <c r="K18" s="11"/>
      <c r="L18" s="29">
        <v>52</v>
      </c>
      <c r="M18" s="17">
        <f t="shared" si="1"/>
        <v>0.25242718446601942</v>
      </c>
      <c r="N18" s="22" t="s">
        <v>156</v>
      </c>
      <c r="O18" s="11"/>
    </row>
    <row r="19" spans="1:20" x14ac:dyDescent="0.2">
      <c r="A19" s="13">
        <v>10</v>
      </c>
      <c r="B19" s="14" t="s">
        <v>44</v>
      </c>
      <c r="C19" s="15" t="s">
        <v>96</v>
      </c>
      <c r="D19" s="25" t="s">
        <v>97</v>
      </c>
      <c r="E19" s="26">
        <v>8</v>
      </c>
      <c r="F19" s="29">
        <v>31</v>
      </c>
      <c r="G19" s="39">
        <f t="shared" si="0"/>
        <v>0.29245283018867924</v>
      </c>
      <c r="H19" s="39"/>
      <c r="I19" s="29"/>
      <c r="J19" s="17">
        <f t="shared" si="2"/>
        <v>0</v>
      </c>
      <c r="K19" s="11"/>
      <c r="L19" s="29">
        <v>31</v>
      </c>
      <c r="M19" s="17">
        <f t="shared" si="1"/>
        <v>0.15048543689320387</v>
      </c>
      <c r="N19" s="22" t="s">
        <v>157</v>
      </c>
      <c r="O19" s="11"/>
    </row>
    <row r="20" spans="1:20" ht="26.45" customHeight="1" x14ac:dyDescent="0.2">
      <c r="A20" s="53" t="s">
        <v>14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5"/>
    </row>
    <row r="21" spans="1:20" ht="56.25" x14ac:dyDescent="0.2">
      <c r="A21" s="13">
        <v>11</v>
      </c>
      <c r="B21" s="14" t="s">
        <v>19</v>
      </c>
      <c r="C21" s="21" t="s">
        <v>98</v>
      </c>
      <c r="D21" s="48" t="s">
        <v>99</v>
      </c>
      <c r="E21" s="26">
        <v>9</v>
      </c>
      <c r="F21" s="19">
        <v>57</v>
      </c>
      <c r="G21" s="45">
        <f>F21/171</f>
        <v>0.33333333333333331</v>
      </c>
      <c r="H21" s="40"/>
      <c r="I21" s="19">
        <v>53</v>
      </c>
      <c r="J21" s="24">
        <f>I21/100</f>
        <v>0.53</v>
      </c>
      <c r="K21" s="11">
        <v>2</v>
      </c>
      <c r="L21" s="19">
        <v>110</v>
      </c>
      <c r="M21" s="63">
        <f>L21/271</f>
        <v>0.4059040590405904</v>
      </c>
      <c r="N21" s="22" t="s">
        <v>158</v>
      </c>
      <c r="O21" s="43"/>
    </row>
    <row r="22" spans="1:20" ht="56.25" x14ac:dyDescent="0.2">
      <c r="A22" s="13">
        <v>12</v>
      </c>
      <c r="B22" s="14" t="s">
        <v>57</v>
      </c>
      <c r="C22" s="21" t="s">
        <v>100</v>
      </c>
      <c r="D22" s="48" t="s">
        <v>99</v>
      </c>
      <c r="E22" s="26">
        <v>9</v>
      </c>
      <c r="F22" s="19">
        <v>66</v>
      </c>
      <c r="G22" s="45">
        <f t="shared" ref="G22:G30" si="3">F22/171</f>
        <v>0.38596491228070173</v>
      </c>
      <c r="H22" s="40"/>
      <c r="I22" s="19">
        <v>92</v>
      </c>
      <c r="J22" s="24">
        <f t="shared" ref="J22:J30" si="4">I22/100</f>
        <v>0.92</v>
      </c>
      <c r="K22" s="11">
        <v>1</v>
      </c>
      <c r="L22" s="19">
        <v>158</v>
      </c>
      <c r="M22" s="63">
        <f t="shared" ref="M22:M30" si="5">L22/271</f>
        <v>0.58302583025830257</v>
      </c>
      <c r="N22" s="22" t="s">
        <v>158</v>
      </c>
      <c r="O22" s="11" t="s">
        <v>168</v>
      </c>
    </row>
    <row r="23" spans="1:20" x14ac:dyDescent="0.2">
      <c r="A23" s="13">
        <v>13</v>
      </c>
      <c r="B23" s="14" t="s">
        <v>59</v>
      </c>
      <c r="C23" s="27" t="s">
        <v>101</v>
      </c>
      <c r="D23" s="25" t="s">
        <v>87</v>
      </c>
      <c r="E23" s="26">
        <v>9</v>
      </c>
      <c r="F23" s="19">
        <v>67</v>
      </c>
      <c r="G23" s="45">
        <f t="shared" si="3"/>
        <v>0.391812865497076</v>
      </c>
      <c r="H23" s="40"/>
      <c r="I23" s="19"/>
      <c r="J23" s="24">
        <f t="shared" si="4"/>
        <v>0</v>
      </c>
      <c r="K23" s="11"/>
      <c r="L23" s="19">
        <v>67</v>
      </c>
      <c r="M23" s="63">
        <f t="shared" si="5"/>
        <v>0.24723247232472326</v>
      </c>
      <c r="N23" s="22" t="s">
        <v>152</v>
      </c>
      <c r="O23" s="11"/>
    </row>
    <row r="24" spans="1:20" ht="25.5" x14ac:dyDescent="0.2">
      <c r="A24" s="13">
        <v>14</v>
      </c>
      <c r="B24" s="14" t="s">
        <v>18</v>
      </c>
      <c r="C24" s="21" t="s">
        <v>102</v>
      </c>
      <c r="D24" s="25" t="s">
        <v>89</v>
      </c>
      <c r="E24" s="26">
        <v>9</v>
      </c>
      <c r="F24" s="19">
        <v>19</v>
      </c>
      <c r="G24" s="45">
        <f t="shared" si="3"/>
        <v>0.1111111111111111</v>
      </c>
      <c r="H24" s="40"/>
      <c r="I24" s="19"/>
      <c r="J24" s="24">
        <f t="shared" si="4"/>
        <v>0</v>
      </c>
      <c r="K24" s="11"/>
      <c r="L24" s="19">
        <v>19</v>
      </c>
      <c r="M24" s="63">
        <f t="shared" si="5"/>
        <v>7.0110701107011064E-2</v>
      </c>
      <c r="N24" s="22" t="s">
        <v>153</v>
      </c>
      <c r="O24" s="43"/>
    </row>
    <row r="25" spans="1:20" ht="25.5" x14ac:dyDescent="0.2">
      <c r="A25" s="13">
        <v>15</v>
      </c>
      <c r="B25" s="14" t="s">
        <v>16</v>
      </c>
      <c r="C25" s="30" t="s">
        <v>103</v>
      </c>
      <c r="D25" s="30" t="s">
        <v>89</v>
      </c>
      <c r="E25" s="26">
        <v>9</v>
      </c>
      <c r="F25" s="19">
        <v>34</v>
      </c>
      <c r="G25" s="45">
        <f t="shared" si="3"/>
        <v>0.19883040935672514</v>
      </c>
      <c r="H25" s="40"/>
      <c r="I25" s="19"/>
      <c r="J25" s="24">
        <f t="shared" si="4"/>
        <v>0</v>
      </c>
      <c r="K25" s="11"/>
      <c r="L25" s="19">
        <v>34</v>
      </c>
      <c r="M25" s="63">
        <f t="shared" si="5"/>
        <v>0.12546125461254612</v>
      </c>
      <c r="N25" s="31" t="s">
        <v>153</v>
      </c>
      <c r="O25" s="43"/>
    </row>
    <row r="26" spans="1:20" ht="25.5" x14ac:dyDescent="0.2">
      <c r="A26" s="13">
        <v>16</v>
      </c>
      <c r="B26" s="14" t="s">
        <v>15</v>
      </c>
      <c r="C26" s="30" t="s">
        <v>104</v>
      </c>
      <c r="D26" s="30" t="s">
        <v>89</v>
      </c>
      <c r="E26" s="26">
        <v>9</v>
      </c>
      <c r="F26" s="19">
        <v>31</v>
      </c>
      <c r="G26" s="45">
        <f t="shared" si="3"/>
        <v>0.18128654970760233</v>
      </c>
      <c r="H26" s="40"/>
      <c r="I26" s="19">
        <v>30</v>
      </c>
      <c r="J26" s="24">
        <f t="shared" si="4"/>
        <v>0.3</v>
      </c>
      <c r="K26" s="11"/>
      <c r="L26" s="19">
        <v>61</v>
      </c>
      <c r="M26" s="63">
        <f t="shared" si="5"/>
        <v>0.22509225092250923</v>
      </c>
      <c r="N26" s="31" t="s">
        <v>153</v>
      </c>
      <c r="O26" s="11"/>
    </row>
    <row r="27" spans="1:20" ht="25.5" x14ac:dyDescent="0.2">
      <c r="A27" s="13">
        <v>17</v>
      </c>
      <c r="B27" s="14" t="s">
        <v>17</v>
      </c>
      <c r="C27" s="30" t="s">
        <v>105</v>
      </c>
      <c r="D27" s="30" t="s">
        <v>89</v>
      </c>
      <c r="E27" s="26">
        <v>9</v>
      </c>
      <c r="F27" s="19">
        <v>36</v>
      </c>
      <c r="G27" s="45">
        <f t="shared" si="3"/>
        <v>0.21052631578947367</v>
      </c>
      <c r="H27" s="40"/>
      <c r="I27" s="19"/>
      <c r="J27" s="24">
        <f t="shared" si="4"/>
        <v>0</v>
      </c>
      <c r="K27" s="11"/>
      <c r="L27" s="19">
        <v>36</v>
      </c>
      <c r="M27" s="63">
        <f t="shared" si="5"/>
        <v>0.13284132841328414</v>
      </c>
      <c r="N27" s="31" t="s">
        <v>153</v>
      </c>
      <c r="O27" s="11"/>
    </row>
    <row r="28" spans="1:20" x14ac:dyDescent="0.2">
      <c r="A28" s="13">
        <v>18</v>
      </c>
      <c r="B28" s="14" t="s">
        <v>60</v>
      </c>
      <c r="C28" s="30" t="s">
        <v>106</v>
      </c>
      <c r="D28" s="30" t="s">
        <v>107</v>
      </c>
      <c r="E28" s="26">
        <v>9</v>
      </c>
      <c r="F28" s="19">
        <v>26</v>
      </c>
      <c r="G28" s="45">
        <f t="shared" si="3"/>
        <v>0.15204678362573099</v>
      </c>
      <c r="H28" s="40"/>
      <c r="I28" s="19"/>
      <c r="J28" s="24">
        <f t="shared" si="4"/>
        <v>0</v>
      </c>
      <c r="K28" s="11"/>
      <c r="L28" s="19">
        <v>26</v>
      </c>
      <c r="M28" s="63">
        <f t="shared" si="5"/>
        <v>9.5940959409594101E-2</v>
      </c>
      <c r="N28" s="30" t="s">
        <v>159</v>
      </c>
      <c r="O28" s="11"/>
      <c r="T28" s="2" t="s">
        <v>20</v>
      </c>
    </row>
    <row r="29" spans="1:20" ht="25.5" x14ac:dyDescent="0.2">
      <c r="A29" s="13">
        <v>19</v>
      </c>
      <c r="B29" s="14" t="s">
        <v>61</v>
      </c>
      <c r="C29" s="30" t="s">
        <v>108</v>
      </c>
      <c r="D29" s="30" t="s">
        <v>109</v>
      </c>
      <c r="E29" s="26">
        <v>9</v>
      </c>
      <c r="F29" s="19">
        <v>19</v>
      </c>
      <c r="G29" s="45">
        <f t="shared" si="3"/>
        <v>0.1111111111111111</v>
      </c>
      <c r="H29" s="40"/>
      <c r="I29" s="19"/>
      <c r="J29" s="24">
        <f t="shared" si="4"/>
        <v>0</v>
      </c>
      <c r="K29" s="11"/>
      <c r="L29" s="19">
        <v>19</v>
      </c>
      <c r="M29" s="63">
        <f t="shared" si="5"/>
        <v>7.0110701107011064E-2</v>
      </c>
      <c r="N29" s="30" t="s">
        <v>159</v>
      </c>
      <c r="O29" s="11"/>
    </row>
    <row r="30" spans="1:20" ht="25.5" x14ac:dyDescent="0.2">
      <c r="A30" s="13">
        <v>20</v>
      </c>
      <c r="B30" s="14" t="s">
        <v>62</v>
      </c>
      <c r="C30" s="30" t="s">
        <v>110</v>
      </c>
      <c r="D30" s="30" t="s">
        <v>107</v>
      </c>
      <c r="E30" s="26">
        <v>9</v>
      </c>
      <c r="F30" s="19">
        <v>44</v>
      </c>
      <c r="G30" s="45">
        <f t="shared" si="3"/>
        <v>0.25730994152046782</v>
      </c>
      <c r="H30" s="40"/>
      <c r="I30" s="19"/>
      <c r="J30" s="24">
        <f t="shared" si="4"/>
        <v>0</v>
      </c>
      <c r="K30" s="11"/>
      <c r="L30" s="19">
        <v>44</v>
      </c>
      <c r="M30" s="63">
        <f t="shared" si="5"/>
        <v>0.16236162361623616</v>
      </c>
      <c r="N30" s="30" t="s">
        <v>159</v>
      </c>
      <c r="O30" s="11"/>
    </row>
    <row r="31" spans="1:20" ht="22.9" customHeight="1" x14ac:dyDescent="0.2">
      <c r="A31" s="60" t="s">
        <v>21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2"/>
    </row>
    <row r="32" spans="1:20" ht="56.25" x14ac:dyDescent="0.2">
      <c r="A32" s="13">
        <v>21</v>
      </c>
      <c r="B32" s="14" t="s">
        <v>38</v>
      </c>
      <c r="C32" s="21" t="s">
        <v>111</v>
      </c>
      <c r="D32" s="48" t="s">
        <v>99</v>
      </c>
      <c r="E32" s="28">
        <v>10</v>
      </c>
      <c r="F32" s="19">
        <v>99</v>
      </c>
      <c r="G32" s="40">
        <f>F32/133</f>
        <v>0.74436090225563911</v>
      </c>
      <c r="H32" s="44">
        <v>1</v>
      </c>
      <c r="I32" s="19">
        <v>91</v>
      </c>
      <c r="J32" s="24">
        <f>I32/100</f>
        <v>0.91</v>
      </c>
      <c r="K32" s="11">
        <v>2</v>
      </c>
      <c r="L32" s="19">
        <v>190</v>
      </c>
      <c r="M32" s="63">
        <f>L32/233</f>
        <v>0.81545064377682408</v>
      </c>
      <c r="N32" s="22" t="s">
        <v>158</v>
      </c>
      <c r="O32" s="11" t="s">
        <v>168</v>
      </c>
    </row>
    <row r="33" spans="1:15" ht="67.5" x14ac:dyDescent="0.2">
      <c r="A33" s="13">
        <v>22</v>
      </c>
      <c r="B33" s="14" t="s">
        <v>39</v>
      </c>
      <c r="C33" s="21" t="s">
        <v>112</v>
      </c>
      <c r="D33" s="48" t="s">
        <v>113</v>
      </c>
      <c r="E33" s="28">
        <v>10</v>
      </c>
      <c r="F33" s="19">
        <v>89</v>
      </c>
      <c r="G33" s="40">
        <f t="shared" ref="G33:G39" si="6">F33/133</f>
        <v>0.66917293233082709</v>
      </c>
      <c r="H33" s="44">
        <v>2</v>
      </c>
      <c r="I33" s="19">
        <v>95</v>
      </c>
      <c r="J33" s="24">
        <f t="shared" ref="J33:J39" si="7">I33/100</f>
        <v>0.95</v>
      </c>
      <c r="K33" s="11">
        <v>1</v>
      </c>
      <c r="L33" s="19">
        <v>184</v>
      </c>
      <c r="M33" s="63">
        <f t="shared" ref="M33:M39" si="8">L33/233</f>
        <v>0.78969957081545061</v>
      </c>
      <c r="N33" s="22" t="s">
        <v>160</v>
      </c>
      <c r="O33" s="11" t="s">
        <v>169</v>
      </c>
    </row>
    <row r="34" spans="1:15" x14ac:dyDescent="0.2">
      <c r="A34" s="13">
        <v>23</v>
      </c>
      <c r="B34" s="14" t="s">
        <v>49</v>
      </c>
      <c r="C34" s="27" t="s">
        <v>114</v>
      </c>
      <c r="D34" s="25" t="s">
        <v>97</v>
      </c>
      <c r="E34" s="28">
        <v>10</v>
      </c>
      <c r="F34" s="13">
        <v>47</v>
      </c>
      <c r="G34" s="40">
        <f t="shared" si="6"/>
        <v>0.35338345864661652</v>
      </c>
      <c r="H34" s="45"/>
      <c r="I34" s="13"/>
      <c r="J34" s="24">
        <f t="shared" si="7"/>
        <v>0</v>
      </c>
      <c r="K34" s="11"/>
      <c r="L34" s="13">
        <v>47</v>
      </c>
      <c r="M34" s="63">
        <f t="shared" si="8"/>
        <v>0.20171673819742489</v>
      </c>
      <c r="N34" s="22" t="s">
        <v>157</v>
      </c>
      <c r="O34" s="11"/>
    </row>
    <row r="35" spans="1:15" ht="15.6" customHeight="1" x14ac:dyDescent="0.2">
      <c r="A35" s="32">
        <v>24</v>
      </c>
      <c r="B35" s="14" t="s">
        <v>37</v>
      </c>
      <c r="C35" s="31" t="s">
        <v>115</v>
      </c>
      <c r="D35" s="48" t="s">
        <v>99</v>
      </c>
      <c r="E35" s="13">
        <v>10</v>
      </c>
      <c r="F35" s="19">
        <v>80</v>
      </c>
      <c r="G35" s="40">
        <f t="shared" si="6"/>
        <v>0.60150375939849621</v>
      </c>
      <c r="H35" s="44">
        <v>3</v>
      </c>
      <c r="I35" s="19">
        <v>80</v>
      </c>
      <c r="J35" s="24">
        <f t="shared" si="7"/>
        <v>0.8</v>
      </c>
      <c r="K35" s="11">
        <v>3</v>
      </c>
      <c r="L35" s="19">
        <v>160</v>
      </c>
      <c r="M35" s="63">
        <f t="shared" si="8"/>
        <v>0.68669527896995708</v>
      </c>
      <c r="N35" s="31" t="s">
        <v>158</v>
      </c>
      <c r="O35" s="12" t="s">
        <v>169</v>
      </c>
    </row>
    <row r="36" spans="1:15" x14ac:dyDescent="0.2">
      <c r="A36" s="32">
        <v>25</v>
      </c>
      <c r="B36" s="14" t="s">
        <v>53</v>
      </c>
      <c r="C36" s="31" t="s">
        <v>116</v>
      </c>
      <c r="D36" s="31" t="s">
        <v>117</v>
      </c>
      <c r="E36" s="13">
        <v>10</v>
      </c>
      <c r="F36" s="19">
        <v>36</v>
      </c>
      <c r="G36" s="40">
        <f t="shared" si="6"/>
        <v>0.27067669172932329</v>
      </c>
      <c r="H36" s="45"/>
      <c r="I36" s="19"/>
      <c r="J36" s="24">
        <f t="shared" si="7"/>
        <v>0</v>
      </c>
      <c r="K36" s="11"/>
      <c r="L36" s="19">
        <v>36</v>
      </c>
      <c r="M36" s="63">
        <f t="shared" si="8"/>
        <v>0.15450643776824036</v>
      </c>
      <c r="N36" s="31" t="s">
        <v>161</v>
      </c>
      <c r="O36" s="11"/>
    </row>
    <row r="37" spans="1:15" ht="25.5" x14ac:dyDescent="0.2">
      <c r="A37" s="32">
        <v>26</v>
      </c>
      <c r="B37" s="14" t="s">
        <v>23</v>
      </c>
      <c r="C37" s="30" t="s">
        <v>118</v>
      </c>
      <c r="D37" s="30" t="s">
        <v>89</v>
      </c>
      <c r="E37" s="26">
        <v>10</v>
      </c>
      <c r="F37" s="19">
        <v>26</v>
      </c>
      <c r="G37" s="40">
        <f t="shared" si="6"/>
        <v>0.19548872180451127</v>
      </c>
      <c r="H37" s="44"/>
      <c r="I37" s="19"/>
      <c r="J37" s="24">
        <f t="shared" si="7"/>
        <v>0</v>
      </c>
      <c r="K37" s="11"/>
      <c r="L37" s="19">
        <v>26</v>
      </c>
      <c r="M37" s="63">
        <f t="shared" si="8"/>
        <v>0.11158798283261803</v>
      </c>
      <c r="N37" s="30" t="s">
        <v>153</v>
      </c>
      <c r="O37" s="11"/>
    </row>
    <row r="38" spans="1:15" x14ac:dyDescent="0.2">
      <c r="A38" s="32">
        <v>27</v>
      </c>
      <c r="B38" s="33" t="s">
        <v>22</v>
      </c>
      <c r="C38" s="30" t="s">
        <v>119</v>
      </c>
      <c r="D38" s="30" t="s">
        <v>89</v>
      </c>
      <c r="E38" s="13">
        <v>10</v>
      </c>
      <c r="F38" s="13">
        <v>21</v>
      </c>
      <c r="G38" s="40">
        <f t="shared" si="6"/>
        <v>0.15789473684210525</v>
      </c>
      <c r="H38" s="45"/>
      <c r="I38" s="13">
        <v>35</v>
      </c>
      <c r="J38" s="24">
        <f t="shared" si="7"/>
        <v>0.35</v>
      </c>
      <c r="K38" s="11"/>
      <c r="L38" s="13">
        <v>56</v>
      </c>
      <c r="M38" s="63">
        <f t="shared" si="8"/>
        <v>0.24034334763948498</v>
      </c>
      <c r="N38" s="30" t="s">
        <v>153</v>
      </c>
      <c r="O38" s="11"/>
    </row>
    <row r="39" spans="1:15" ht="25.5" x14ac:dyDescent="0.2">
      <c r="A39" s="32">
        <v>28</v>
      </c>
      <c r="B39" s="14" t="s">
        <v>24</v>
      </c>
      <c r="C39" s="30" t="s">
        <v>120</v>
      </c>
      <c r="D39" s="30" t="s">
        <v>89</v>
      </c>
      <c r="E39" s="13">
        <v>10</v>
      </c>
      <c r="F39" s="19">
        <v>34</v>
      </c>
      <c r="G39" s="40">
        <f t="shared" si="6"/>
        <v>0.25563909774436089</v>
      </c>
      <c r="H39" s="45"/>
      <c r="I39" s="19">
        <v>22</v>
      </c>
      <c r="J39" s="24">
        <f t="shared" si="7"/>
        <v>0.22</v>
      </c>
      <c r="K39" s="11"/>
      <c r="L39" s="19">
        <v>56</v>
      </c>
      <c r="M39" s="63">
        <f t="shared" si="8"/>
        <v>0.24034334763948498</v>
      </c>
      <c r="N39" s="30" t="s">
        <v>153</v>
      </c>
      <c r="O39" s="11"/>
    </row>
    <row r="40" spans="1:15" ht="16.149999999999999" customHeight="1" x14ac:dyDescent="0.2">
      <c r="A40" s="53" t="s">
        <v>25</v>
      </c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5"/>
    </row>
    <row r="41" spans="1:15" ht="56.25" x14ac:dyDescent="0.2">
      <c r="A41" s="32">
        <v>29</v>
      </c>
      <c r="B41" s="33" t="s">
        <v>30</v>
      </c>
      <c r="C41" s="34" t="s">
        <v>121</v>
      </c>
      <c r="D41" s="48" t="s">
        <v>99</v>
      </c>
      <c r="E41" s="13">
        <v>11</v>
      </c>
      <c r="F41" s="13">
        <v>69</v>
      </c>
      <c r="G41" s="41">
        <f>F41/171</f>
        <v>0.40350877192982454</v>
      </c>
      <c r="H41" s="12"/>
      <c r="I41" s="13">
        <v>75</v>
      </c>
      <c r="J41" s="35">
        <f>I41/100</f>
        <v>0.75</v>
      </c>
      <c r="K41" s="12">
        <v>3</v>
      </c>
      <c r="L41" s="13">
        <v>144</v>
      </c>
      <c r="M41" s="64">
        <f>L41/271</f>
        <v>0.53136531365313655</v>
      </c>
      <c r="N41" s="22" t="s">
        <v>162</v>
      </c>
      <c r="O41" s="11" t="s">
        <v>169</v>
      </c>
    </row>
    <row r="42" spans="1:15" ht="56.25" x14ac:dyDescent="0.2">
      <c r="A42" s="32">
        <v>30</v>
      </c>
      <c r="B42" s="33" t="s">
        <v>50</v>
      </c>
      <c r="C42" s="34" t="s">
        <v>122</v>
      </c>
      <c r="D42" s="48" t="s">
        <v>123</v>
      </c>
      <c r="E42" s="13">
        <v>11</v>
      </c>
      <c r="F42" s="13">
        <v>68</v>
      </c>
      <c r="G42" s="41">
        <f t="shared" ref="G42:G54" si="9">F42/171</f>
        <v>0.39766081871345027</v>
      </c>
      <c r="H42" s="12"/>
      <c r="I42" s="13">
        <v>97</v>
      </c>
      <c r="J42" s="35">
        <f t="shared" ref="J42:J54" si="10">I42/100</f>
        <v>0.97</v>
      </c>
      <c r="K42" s="12">
        <v>1</v>
      </c>
      <c r="L42" s="13">
        <v>165</v>
      </c>
      <c r="M42" s="64">
        <f t="shared" ref="M42:M54" si="11">L42/271</f>
        <v>0.60885608856088558</v>
      </c>
      <c r="N42" s="22" t="s">
        <v>163</v>
      </c>
      <c r="O42" s="11" t="s">
        <v>168</v>
      </c>
    </row>
    <row r="43" spans="1:15" ht="45" x14ac:dyDescent="0.2">
      <c r="A43" s="32">
        <v>31</v>
      </c>
      <c r="B43" s="33" t="s">
        <v>52</v>
      </c>
      <c r="C43" s="34" t="s">
        <v>124</v>
      </c>
      <c r="D43" s="48" t="s">
        <v>125</v>
      </c>
      <c r="E43" s="13">
        <v>11</v>
      </c>
      <c r="F43" s="13">
        <v>45</v>
      </c>
      <c r="G43" s="41">
        <f t="shared" si="9"/>
        <v>0.26315789473684209</v>
      </c>
      <c r="H43" s="12"/>
      <c r="I43" s="13">
        <v>27</v>
      </c>
      <c r="J43" s="35">
        <f t="shared" si="10"/>
        <v>0.27</v>
      </c>
      <c r="K43" s="12"/>
      <c r="L43" s="13">
        <v>72</v>
      </c>
      <c r="M43" s="64">
        <f t="shared" si="11"/>
        <v>0.26568265682656828</v>
      </c>
      <c r="N43" s="22" t="s">
        <v>164</v>
      </c>
      <c r="O43" s="11"/>
    </row>
    <row r="44" spans="1:15" ht="45" x14ac:dyDescent="0.2">
      <c r="A44" s="32">
        <v>32</v>
      </c>
      <c r="B44" s="33" t="s">
        <v>51</v>
      </c>
      <c r="C44" s="34" t="s">
        <v>126</v>
      </c>
      <c r="D44" s="48" t="s">
        <v>125</v>
      </c>
      <c r="E44" s="13">
        <v>11</v>
      </c>
      <c r="F44" s="13">
        <v>41</v>
      </c>
      <c r="G44" s="41">
        <f t="shared" si="9"/>
        <v>0.23976608187134502</v>
      </c>
      <c r="H44" s="12"/>
      <c r="I44" s="13">
        <v>35</v>
      </c>
      <c r="J44" s="35">
        <f t="shared" si="10"/>
        <v>0.35</v>
      </c>
      <c r="K44" s="12"/>
      <c r="L44" s="13">
        <v>76</v>
      </c>
      <c r="M44" s="64">
        <f t="shared" si="11"/>
        <v>0.28044280442804426</v>
      </c>
      <c r="N44" s="22" t="s">
        <v>164</v>
      </c>
      <c r="O44" s="11"/>
    </row>
    <row r="45" spans="1:15" ht="56.25" x14ac:dyDescent="0.2">
      <c r="A45" s="32">
        <v>33</v>
      </c>
      <c r="B45" s="14" t="s">
        <v>31</v>
      </c>
      <c r="C45" s="48" t="s">
        <v>127</v>
      </c>
      <c r="D45" s="48" t="s">
        <v>99</v>
      </c>
      <c r="E45" s="13">
        <v>11</v>
      </c>
      <c r="F45" s="19">
        <v>94</v>
      </c>
      <c r="G45" s="41">
        <f t="shared" si="9"/>
        <v>0.54970760233918126</v>
      </c>
      <c r="H45" s="12">
        <v>2</v>
      </c>
      <c r="I45" s="19">
        <v>65</v>
      </c>
      <c r="J45" s="35">
        <f t="shared" si="10"/>
        <v>0.65</v>
      </c>
      <c r="K45" s="12"/>
      <c r="L45" s="19">
        <v>159</v>
      </c>
      <c r="M45" s="64">
        <f t="shared" si="11"/>
        <v>0.58671586715867163</v>
      </c>
      <c r="N45" s="16" t="s">
        <v>162</v>
      </c>
      <c r="O45" s="11" t="s">
        <v>169</v>
      </c>
    </row>
    <row r="46" spans="1:15" ht="56.25" x14ac:dyDescent="0.2">
      <c r="A46" s="32">
        <v>34</v>
      </c>
      <c r="B46" s="14" t="s">
        <v>32</v>
      </c>
      <c r="C46" s="22" t="s">
        <v>128</v>
      </c>
      <c r="D46" s="48" t="s">
        <v>99</v>
      </c>
      <c r="E46" s="13">
        <v>11</v>
      </c>
      <c r="F46" s="19">
        <v>95</v>
      </c>
      <c r="G46" s="41">
        <f t="shared" si="9"/>
        <v>0.55555555555555558</v>
      </c>
      <c r="H46" s="12">
        <v>1</v>
      </c>
      <c r="I46" s="19">
        <v>67</v>
      </c>
      <c r="J46" s="35">
        <f t="shared" si="10"/>
        <v>0.67</v>
      </c>
      <c r="K46" s="12"/>
      <c r="L46" s="19">
        <v>162</v>
      </c>
      <c r="M46" s="64">
        <f t="shared" si="11"/>
        <v>0.59778597785977861</v>
      </c>
      <c r="N46" s="16" t="s">
        <v>162</v>
      </c>
      <c r="O46" s="11" t="s">
        <v>169</v>
      </c>
    </row>
    <row r="47" spans="1:15" ht="25.5" x14ac:dyDescent="0.2">
      <c r="A47" s="32">
        <v>35</v>
      </c>
      <c r="B47" s="14" t="s">
        <v>33</v>
      </c>
      <c r="C47" s="21" t="s">
        <v>129</v>
      </c>
      <c r="D47" s="25" t="s">
        <v>89</v>
      </c>
      <c r="E47" s="28">
        <v>11</v>
      </c>
      <c r="F47" s="19">
        <v>21</v>
      </c>
      <c r="G47" s="41">
        <f t="shared" si="9"/>
        <v>0.12280701754385964</v>
      </c>
      <c r="H47" s="12"/>
      <c r="I47" s="19"/>
      <c r="J47" s="35">
        <f t="shared" si="10"/>
        <v>0</v>
      </c>
      <c r="K47" s="12"/>
      <c r="L47" s="19">
        <v>21</v>
      </c>
      <c r="M47" s="64">
        <f t="shared" si="11"/>
        <v>7.7490774907749083E-2</v>
      </c>
      <c r="N47" s="22" t="s">
        <v>153</v>
      </c>
      <c r="O47" s="11"/>
    </row>
    <row r="48" spans="1:15" ht="25.5" x14ac:dyDescent="0.2">
      <c r="A48" s="32">
        <v>36</v>
      </c>
      <c r="B48" s="14" t="s">
        <v>34</v>
      </c>
      <c r="C48" s="30" t="s">
        <v>130</v>
      </c>
      <c r="D48" s="30" t="s">
        <v>131</v>
      </c>
      <c r="E48" s="13">
        <v>11</v>
      </c>
      <c r="F48" s="19">
        <v>79</v>
      </c>
      <c r="G48" s="41">
        <f t="shared" si="9"/>
        <v>0.46198830409356723</v>
      </c>
      <c r="H48" s="12">
        <v>3</v>
      </c>
      <c r="I48" s="19">
        <v>60</v>
      </c>
      <c r="J48" s="35">
        <f t="shared" si="10"/>
        <v>0.6</v>
      </c>
      <c r="K48" s="12"/>
      <c r="L48" s="19">
        <v>139</v>
      </c>
      <c r="M48" s="64">
        <f t="shared" si="11"/>
        <v>0.51291512915129156</v>
      </c>
      <c r="N48" s="30" t="s">
        <v>165</v>
      </c>
      <c r="O48" s="11" t="s">
        <v>169</v>
      </c>
    </row>
    <row r="49" spans="1:15" ht="25.5" x14ac:dyDescent="0.2">
      <c r="A49" s="32">
        <v>37</v>
      </c>
      <c r="B49" s="14" t="s">
        <v>35</v>
      </c>
      <c r="C49" s="30" t="s">
        <v>132</v>
      </c>
      <c r="D49" s="30" t="s">
        <v>89</v>
      </c>
      <c r="E49" s="13">
        <v>11</v>
      </c>
      <c r="F49" s="19">
        <v>35</v>
      </c>
      <c r="G49" s="41">
        <f t="shared" si="9"/>
        <v>0.2046783625730994</v>
      </c>
      <c r="H49" s="12"/>
      <c r="I49" s="19">
        <v>40</v>
      </c>
      <c r="J49" s="35">
        <f t="shared" si="10"/>
        <v>0.4</v>
      </c>
      <c r="K49" s="12"/>
      <c r="L49" s="19">
        <v>75</v>
      </c>
      <c r="M49" s="64">
        <f t="shared" si="11"/>
        <v>0.2767527675276753</v>
      </c>
      <c r="N49" s="22" t="s">
        <v>153</v>
      </c>
      <c r="O49" s="11"/>
    </row>
    <row r="50" spans="1:15" ht="25.5" x14ac:dyDescent="0.2">
      <c r="A50" s="32">
        <v>38</v>
      </c>
      <c r="B50" s="14" t="s">
        <v>26</v>
      </c>
      <c r="C50" s="30" t="s">
        <v>133</v>
      </c>
      <c r="D50" s="30" t="s">
        <v>89</v>
      </c>
      <c r="E50" s="13">
        <v>11</v>
      </c>
      <c r="F50" s="19">
        <v>33</v>
      </c>
      <c r="G50" s="41">
        <f t="shared" si="9"/>
        <v>0.19298245614035087</v>
      </c>
      <c r="H50" s="12"/>
      <c r="I50" s="19">
        <v>86</v>
      </c>
      <c r="J50" s="35">
        <f t="shared" si="10"/>
        <v>0.86</v>
      </c>
      <c r="K50" s="12">
        <v>2</v>
      </c>
      <c r="L50" s="19">
        <v>119</v>
      </c>
      <c r="M50" s="64">
        <f t="shared" si="11"/>
        <v>0.43911439114391143</v>
      </c>
      <c r="N50" s="22" t="s">
        <v>153</v>
      </c>
      <c r="O50" s="11"/>
    </row>
    <row r="51" spans="1:15" ht="25.5" x14ac:dyDescent="0.2">
      <c r="A51" s="32">
        <v>39</v>
      </c>
      <c r="B51" s="14" t="s">
        <v>36</v>
      </c>
      <c r="C51" s="30" t="s">
        <v>134</v>
      </c>
      <c r="D51" s="30" t="s">
        <v>89</v>
      </c>
      <c r="E51" s="28">
        <v>11</v>
      </c>
      <c r="F51" s="19">
        <v>24</v>
      </c>
      <c r="G51" s="41">
        <f t="shared" si="9"/>
        <v>0.14035087719298245</v>
      </c>
      <c r="H51" s="12"/>
      <c r="I51" s="19"/>
      <c r="J51" s="35">
        <f t="shared" si="10"/>
        <v>0</v>
      </c>
      <c r="K51" s="12"/>
      <c r="L51" s="19">
        <v>24</v>
      </c>
      <c r="M51" s="64">
        <f t="shared" si="11"/>
        <v>8.8560885608856083E-2</v>
      </c>
      <c r="N51" s="30" t="s">
        <v>153</v>
      </c>
      <c r="O51" s="11"/>
    </row>
    <row r="52" spans="1:15" ht="45" x14ac:dyDescent="0.2">
      <c r="A52" s="32">
        <v>40</v>
      </c>
      <c r="B52" s="14" t="s">
        <v>54</v>
      </c>
      <c r="C52" s="30" t="s">
        <v>135</v>
      </c>
      <c r="D52" s="48" t="s">
        <v>125</v>
      </c>
      <c r="E52" s="13">
        <v>11</v>
      </c>
      <c r="F52" s="13">
        <v>48</v>
      </c>
      <c r="G52" s="41">
        <f t="shared" si="9"/>
        <v>0.2807017543859649</v>
      </c>
      <c r="H52" s="12"/>
      <c r="I52" s="13">
        <v>37</v>
      </c>
      <c r="J52" s="35">
        <f t="shared" si="10"/>
        <v>0.37</v>
      </c>
      <c r="K52" s="12"/>
      <c r="L52" s="13">
        <v>85</v>
      </c>
      <c r="M52" s="64">
        <f t="shared" si="11"/>
        <v>0.31365313653136534</v>
      </c>
      <c r="N52" s="30" t="s">
        <v>164</v>
      </c>
      <c r="O52" s="11"/>
    </row>
    <row r="53" spans="1:15" ht="45" x14ac:dyDescent="0.2">
      <c r="A53" s="32">
        <v>41</v>
      </c>
      <c r="B53" s="14" t="s">
        <v>27</v>
      </c>
      <c r="C53" s="30" t="s">
        <v>136</v>
      </c>
      <c r="D53" s="48" t="s">
        <v>82</v>
      </c>
      <c r="E53" s="13">
        <v>11</v>
      </c>
      <c r="F53" s="13">
        <v>63</v>
      </c>
      <c r="G53" s="41">
        <f t="shared" si="9"/>
        <v>0.36842105263157893</v>
      </c>
      <c r="H53" s="12"/>
      <c r="I53" s="13"/>
      <c r="J53" s="35">
        <f t="shared" si="10"/>
        <v>0</v>
      </c>
      <c r="K53" s="12"/>
      <c r="L53" s="13">
        <v>63</v>
      </c>
      <c r="M53" s="64">
        <f t="shared" si="11"/>
        <v>0.23247232472324722</v>
      </c>
      <c r="N53" s="30" t="s">
        <v>150</v>
      </c>
      <c r="O53" s="11"/>
    </row>
    <row r="54" spans="1:15" ht="45" x14ac:dyDescent="0.2">
      <c r="A54" s="32">
        <v>42</v>
      </c>
      <c r="B54" s="14" t="s">
        <v>58</v>
      </c>
      <c r="C54" s="30" t="s">
        <v>137</v>
      </c>
      <c r="D54" s="48" t="s">
        <v>82</v>
      </c>
      <c r="E54" s="13">
        <v>11</v>
      </c>
      <c r="F54" s="19">
        <v>68</v>
      </c>
      <c r="G54" s="41">
        <f t="shared" si="9"/>
        <v>0.39766081871345027</v>
      </c>
      <c r="H54" s="12"/>
      <c r="I54" s="19"/>
      <c r="J54" s="35">
        <f t="shared" si="10"/>
        <v>0</v>
      </c>
      <c r="K54" s="12"/>
      <c r="L54" s="19">
        <v>68</v>
      </c>
      <c r="M54" s="64">
        <f t="shared" si="11"/>
        <v>0.25092250922509224</v>
      </c>
      <c r="N54" s="30" t="s">
        <v>150</v>
      </c>
      <c r="O54" s="11"/>
    </row>
    <row r="55" spans="1:15" ht="19.5" customHeight="1" x14ac:dyDescent="0.2">
      <c r="A55" s="50" t="s">
        <v>80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2"/>
    </row>
    <row r="56" spans="1:15" x14ac:dyDescent="0.2">
      <c r="A56" s="32">
        <v>43</v>
      </c>
      <c r="B56" s="14" t="s">
        <v>71</v>
      </c>
      <c r="C56" s="30" t="s">
        <v>138</v>
      </c>
      <c r="D56" s="30" t="s">
        <v>87</v>
      </c>
      <c r="E56" s="13">
        <v>7</v>
      </c>
      <c r="F56" s="19">
        <v>13</v>
      </c>
      <c r="G56" s="42">
        <f>F56/102</f>
        <v>0.12745098039215685</v>
      </c>
      <c r="H56" s="42"/>
      <c r="I56" s="19"/>
      <c r="J56" s="24">
        <f>I56/100</f>
        <v>0</v>
      </c>
      <c r="K56" s="11"/>
      <c r="L56" s="19">
        <v>13</v>
      </c>
      <c r="M56" s="24">
        <f>L56/202</f>
        <v>6.4356435643564358E-2</v>
      </c>
      <c r="N56" s="30" t="s">
        <v>152</v>
      </c>
      <c r="O56" s="19"/>
    </row>
    <row r="57" spans="1:15" ht="25.5" x14ac:dyDescent="0.2">
      <c r="A57" s="9">
        <v>44</v>
      </c>
      <c r="B57" s="14" t="s">
        <v>56</v>
      </c>
      <c r="C57" s="30" t="s">
        <v>139</v>
      </c>
      <c r="D57" s="30" t="s">
        <v>87</v>
      </c>
      <c r="E57" s="13">
        <v>7</v>
      </c>
      <c r="F57" s="19">
        <v>11</v>
      </c>
      <c r="G57" s="42">
        <f t="shared" ref="G57:G66" si="12">F57/102</f>
        <v>0.10784313725490197</v>
      </c>
      <c r="H57" s="42"/>
      <c r="I57" s="19"/>
      <c r="J57" s="24">
        <f t="shared" ref="J57:J66" si="13">I57/100</f>
        <v>0</v>
      </c>
      <c r="K57" s="11"/>
      <c r="L57" s="19">
        <v>11</v>
      </c>
      <c r="M57" s="24">
        <f t="shared" ref="M57:M66" si="14">L57/202</f>
        <v>5.4455445544554455E-2</v>
      </c>
      <c r="N57" s="30" t="s">
        <v>152</v>
      </c>
      <c r="O57" s="36"/>
    </row>
    <row r="58" spans="1:15" x14ac:dyDescent="0.2">
      <c r="A58" s="13">
        <v>45</v>
      </c>
      <c r="B58" s="14" t="s">
        <v>63</v>
      </c>
      <c r="C58" s="30" t="s">
        <v>140</v>
      </c>
      <c r="D58" s="30" t="s">
        <v>89</v>
      </c>
      <c r="E58" s="13">
        <v>7</v>
      </c>
      <c r="F58" s="19">
        <v>16</v>
      </c>
      <c r="G58" s="42">
        <f t="shared" si="12"/>
        <v>0.15686274509803921</v>
      </c>
      <c r="H58" s="42"/>
      <c r="I58" s="19"/>
      <c r="J58" s="24">
        <f t="shared" si="13"/>
        <v>0</v>
      </c>
      <c r="K58" s="11"/>
      <c r="L58" s="19">
        <v>16</v>
      </c>
      <c r="M58" s="24">
        <f t="shared" si="14"/>
        <v>7.9207920792079209E-2</v>
      </c>
      <c r="N58" s="30" t="s">
        <v>153</v>
      </c>
      <c r="O58" s="13"/>
    </row>
    <row r="59" spans="1:15" ht="56.25" x14ac:dyDescent="0.2">
      <c r="A59" s="13">
        <v>46</v>
      </c>
      <c r="B59" s="14" t="s">
        <v>64</v>
      </c>
      <c r="C59" s="30" t="s">
        <v>141</v>
      </c>
      <c r="D59" s="48" t="s">
        <v>142</v>
      </c>
      <c r="E59" s="13">
        <v>7</v>
      </c>
      <c r="F59" s="19">
        <v>8</v>
      </c>
      <c r="G59" s="42">
        <f t="shared" si="12"/>
        <v>7.8431372549019607E-2</v>
      </c>
      <c r="H59" s="42"/>
      <c r="I59" s="19">
        <v>46</v>
      </c>
      <c r="J59" s="24">
        <f t="shared" si="13"/>
        <v>0.46</v>
      </c>
      <c r="K59" s="11">
        <v>1</v>
      </c>
      <c r="L59" s="19">
        <v>54</v>
      </c>
      <c r="M59" s="24">
        <f t="shared" si="14"/>
        <v>0.26732673267326734</v>
      </c>
      <c r="N59" s="48" t="s">
        <v>166</v>
      </c>
      <c r="O59" s="13"/>
    </row>
    <row r="60" spans="1:15" ht="25.5" x14ac:dyDescent="0.2">
      <c r="A60" s="13">
        <v>47</v>
      </c>
      <c r="B60" s="14" t="s">
        <v>65</v>
      </c>
      <c r="C60" s="30" t="s">
        <v>143</v>
      </c>
      <c r="D60" s="30" t="s">
        <v>89</v>
      </c>
      <c r="E60" s="13">
        <v>7</v>
      </c>
      <c r="F60" s="13">
        <v>16</v>
      </c>
      <c r="G60" s="42">
        <f t="shared" si="12"/>
        <v>0.15686274509803921</v>
      </c>
      <c r="H60" s="42"/>
      <c r="I60" s="13"/>
      <c r="J60" s="24">
        <f t="shared" si="13"/>
        <v>0</v>
      </c>
      <c r="K60" s="11"/>
      <c r="L60" s="13">
        <v>16</v>
      </c>
      <c r="M60" s="24">
        <f t="shared" si="14"/>
        <v>7.9207920792079209E-2</v>
      </c>
      <c r="N60" s="30" t="s">
        <v>153</v>
      </c>
      <c r="O60" s="13"/>
    </row>
    <row r="61" spans="1:15" x14ac:dyDescent="0.2">
      <c r="A61" s="13">
        <v>48</v>
      </c>
      <c r="B61" s="14" t="s">
        <v>66</v>
      </c>
      <c r="C61" s="30" t="s">
        <v>144</v>
      </c>
      <c r="D61" s="30" t="s">
        <v>87</v>
      </c>
      <c r="E61" s="13">
        <v>7</v>
      </c>
      <c r="F61" s="19">
        <v>16</v>
      </c>
      <c r="G61" s="42">
        <f t="shared" si="12"/>
        <v>0.15686274509803921</v>
      </c>
      <c r="H61" s="42"/>
      <c r="I61" s="19"/>
      <c r="J61" s="24">
        <f t="shared" si="13"/>
        <v>0</v>
      </c>
      <c r="K61" s="11"/>
      <c r="L61" s="19">
        <v>16</v>
      </c>
      <c r="M61" s="24">
        <f t="shared" si="14"/>
        <v>7.9207920792079209E-2</v>
      </c>
      <c r="N61" s="30" t="s">
        <v>154</v>
      </c>
      <c r="O61" s="13"/>
    </row>
    <row r="62" spans="1:15" x14ac:dyDescent="0.2">
      <c r="A62" s="13">
        <v>49</v>
      </c>
      <c r="B62" s="14" t="s">
        <v>67</v>
      </c>
      <c r="C62" s="30" t="s">
        <v>145</v>
      </c>
      <c r="D62" s="30" t="s">
        <v>87</v>
      </c>
      <c r="E62" s="13">
        <v>7</v>
      </c>
      <c r="F62" s="19">
        <v>14</v>
      </c>
      <c r="G62" s="42">
        <f t="shared" si="12"/>
        <v>0.13725490196078433</v>
      </c>
      <c r="H62" s="42"/>
      <c r="I62" s="19"/>
      <c r="J62" s="24">
        <f t="shared" si="13"/>
        <v>0</v>
      </c>
      <c r="K62" s="11"/>
      <c r="L62" s="19">
        <v>14</v>
      </c>
      <c r="M62" s="24">
        <f t="shared" si="14"/>
        <v>6.9306930693069313E-2</v>
      </c>
      <c r="N62" s="30" t="s">
        <v>154</v>
      </c>
      <c r="O62" s="13"/>
    </row>
    <row r="63" spans="1:15" ht="25.5" x14ac:dyDescent="0.2">
      <c r="A63" s="13">
        <v>50</v>
      </c>
      <c r="B63" s="14" t="s">
        <v>55</v>
      </c>
      <c r="C63" s="30" t="s">
        <v>146</v>
      </c>
      <c r="D63" s="30" t="s">
        <v>89</v>
      </c>
      <c r="E63" s="13">
        <v>7</v>
      </c>
      <c r="F63" s="19">
        <v>14</v>
      </c>
      <c r="G63" s="42">
        <f t="shared" si="12"/>
        <v>0.13725490196078433</v>
      </c>
      <c r="H63" s="42"/>
      <c r="I63" s="19"/>
      <c r="J63" s="24">
        <f t="shared" si="13"/>
        <v>0</v>
      </c>
      <c r="K63" s="11"/>
      <c r="L63" s="19">
        <v>14</v>
      </c>
      <c r="M63" s="24">
        <f t="shared" si="14"/>
        <v>6.9306930693069313E-2</v>
      </c>
      <c r="N63" s="30" t="s">
        <v>153</v>
      </c>
      <c r="O63" s="13"/>
    </row>
    <row r="64" spans="1:15" ht="45" x14ac:dyDescent="0.2">
      <c r="A64" s="13">
        <v>51</v>
      </c>
      <c r="B64" s="14" t="s">
        <v>69</v>
      </c>
      <c r="C64" s="30" t="s">
        <v>147</v>
      </c>
      <c r="D64" s="48" t="s">
        <v>82</v>
      </c>
      <c r="E64" s="13">
        <v>7</v>
      </c>
      <c r="F64" s="19">
        <v>9</v>
      </c>
      <c r="G64" s="42">
        <f t="shared" si="12"/>
        <v>8.8235294117647065E-2</v>
      </c>
      <c r="H64" s="42"/>
      <c r="I64" s="19"/>
      <c r="J64" s="24">
        <f t="shared" si="13"/>
        <v>0</v>
      </c>
      <c r="K64" s="11"/>
      <c r="L64" s="19">
        <v>9</v>
      </c>
      <c r="M64" s="24">
        <f t="shared" si="14"/>
        <v>4.4554455445544552E-2</v>
      </c>
      <c r="N64" s="30" t="s">
        <v>167</v>
      </c>
      <c r="O64" s="13"/>
    </row>
    <row r="65" spans="1:15" ht="45" x14ac:dyDescent="0.2">
      <c r="A65" s="13">
        <v>52</v>
      </c>
      <c r="B65" s="14" t="s">
        <v>70</v>
      </c>
      <c r="C65" s="30" t="s">
        <v>148</v>
      </c>
      <c r="D65" s="48" t="s">
        <v>82</v>
      </c>
      <c r="E65" s="13">
        <v>7</v>
      </c>
      <c r="F65" s="19">
        <v>11</v>
      </c>
      <c r="G65" s="42">
        <f t="shared" si="12"/>
        <v>0.10784313725490197</v>
      </c>
      <c r="H65" s="42"/>
      <c r="I65" s="19"/>
      <c r="J65" s="24">
        <f t="shared" si="13"/>
        <v>0</v>
      </c>
      <c r="K65" s="11"/>
      <c r="L65" s="19">
        <v>11</v>
      </c>
      <c r="M65" s="24">
        <f t="shared" si="14"/>
        <v>5.4455445544554455E-2</v>
      </c>
      <c r="N65" s="30" t="s">
        <v>167</v>
      </c>
      <c r="O65" s="13"/>
    </row>
    <row r="66" spans="1:15" ht="56.25" x14ac:dyDescent="0.2">
      <c r="A66" s="13">
        <v>53</v>
      </c>
      <c r="B66" s="14" t="s">
        <v>68</v>
      </c>
      <c r="C66" s="30" t="s">
        <v>149</v>
      </c>
      <c r="D66" s="48" t="s">
        <v>142</v>
      </c>
      <c r="E66" s="13">
        <v>7</v>
      </c>
      <c r="F66" s="19">
        <v>6</v>
      </c>
      <c r="G66" s="42">
        <f t="shared" si="12"/>
        <v>5.8823529411764705E-2</v>
      </c>
      <c r="H66" s="42"/>
      <c r="I66" s="19">
        <v>20</v>
      </c>
      <c r="J66" s="24">
        <f t="shared" si="13"/>
        <v>0.2</v>
      </c>
      <c r="K66" s="11">
        <v>3</v>
      </c>
      <c r="L66" s="19">
        <v>26</v>
      </c>
      <c r="M66" s="24">
        <f t="shared" si="14"/>
        <v>0.12871287128712872</v>
      </c>
      <c r="N66" s="30" t="s">
        <v>166</v>
      </c>
      <c r="O66" s="13"/>
    </row>
  </sheetData>
  <mergeCells count="7">
    <mergeCell ref="A55:O55"/>
    <mergeCell ref="A40:O40"/>
    <mergeCell ref="A1:O1"/>
    <mergeCell ref="A2:O2"/>
    <mergeCell ref="A9:O9"/>
    <mergeCell ref="A20:O20"/>
    <mergeCell ref="A31:O31"/>
  </mergeCells>
  <pageMargins left="0.15748031496062992" right="0.15748031496062992" top="0.27559055118110237" bottom="0.23622047244094491" header="0.15748031496062992" footer="0.15748031496062992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</dc:creator>
  <cp:lastModifiedBy>NMO2</cp:lastModifiedBy>
  <dcterms:created xsi:type="dcterms:W3CDTF">2020-12-19T04:07:01Z</dcterms:created>
  <dcterms:modified xsi:type="dcterms:W3CDTF">2022-12-22T05:17:30Z</dcterms:modified>
</cp:coreProperties>
</file>